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teer SB" sheetId="1" r:id="rId4"/>
  </sheets>
</workbook>
</file>

<file path=xl/sharedStrings.xml><?xml version="1.0" encoding="utf-8"?>
<sst xmlns="http://schemas.openxmlformats.org/spreadsheetml/2006/main" uniqueCount="44">
  <si/>
  <si>
    <t>Table 1</t>
  </si>
  <si>
    <t>counter circuit</t>
  </si>
  <si>
    <t>32 bit counters</t>
  </si>
  <si>
    <t>cost
ranking</t>
  </si>
  <si>
    <t>init duration</t>
  </si>
  <si>
    <t>last bit 0</t>
  </si>
  <si>
    <t>approximate
period/count ps</t>
  </si>
  <si>
    <t>throughput
GHz</t>
  </si>
  <si>
    <t>steering
gates</t>
  </si>
  <si>
    <t>gates
per GHz</t>
  </si>
  <si>
    <t>steering
transitions</t>
  </si>
  <si>
    <t>throughput
per transition</t>
  </si>
  <si>
    <t>total cost
per GHz</t>
  </si>
  <si>
    <t>fullword_steer32F.v</t>
  </si>
  <si>
    <t>four state ring
full word pipelined</t>
  </si>
  <si>
    <t>twoD_steer32A.v</t>
  </si>
  <si>
    <t>four state ring
no OR convergence control</t>
  </si>
  <si>
    <t>twoD_steer32B.v</t>
  </si>
  <si>
    <t>bitriquat steer
no OR convergence control</t>
  </si>
  <si>
    <t>twoD_steer32C.v</t>
  </si>
  <si>
    <t>optimized steer pipelining
no OR convergence control</t>
  </si>
  <si>
    <t>twoD_steer32D1.v</t>
  </si>
  <si>
    <t>digit adder in each path
no OR convergence control</t>
  </si>
  <si>
    <t>twoD_steer32D2.v</t>
  </si>
  <si>
    <t>2D adder in each path
no OR convergence control</t>
  </si>
  <si>
    <t>twoD_steer32D3.v</t>
  </si>
  <si>
    <t>2D I adder in each path
no OR convergence control</t>
  </si>
  <si>
    <t>twoD_steer32E.v</t>
  </si>
  <si>
    <t>delay added - race</t>
  </si>
  <si>
    <t>twoD_steer32F.v</t>
  </si>
  <si>
    <t>delay added
select converge
no steer buffer</t>
  </si>
  <si>
    <t>twoD_steer32FN.v</t>
  </si>
  <si>
    <t>no delay added
select converge
2 steer buffers</t>
  </si>
  <si>
    <t>twoD_steer32G.v</t>
  </si>
  <si>
    <t>delay - race
full OR completeness</t>
  </si>
  <si>
    <t>twoD_steer32GN.v</t>
  </si>
  <si>
    <t>delay removed
full OR completeness</t>
  </si>
  <si>
    <t>twoD_steer32K.v</t>
  </si>
  <si>
    <t>3 different adders
selectA.v converge</t>
  </si>
  <si>
    <t>twoD_steer32K2.v</t>
  </si>
  <si>
    <t>3 different adders 1 full comp
selectA.v converge</t>
  </si>
  <si>
    <t>twoD_steer32K3.v</t>
  </si>
  <si>
    <t>3 different adders 1 full comp
selectC.v converge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</si>
</sst>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0.0"/>
    <numFmt numFmtId="60" formatCode="0.000000"/>
  </numFmts>
  <fonts count="4">
    <font>
      <sz val="12"/>
      <color indexed="8"/>
      <name val="Verdana"/>
    </font>
    <font>
      <sz val="12"/>
      <color indexed="8"/>
      <name val="Helvetica"/>
    </font>
    <font>
      <sz val="10"/>
      <color indexed="8"/>
      <name val="Helvetica"/>
    </font>
    <font>
      <b val="1"/>
      <sz val="10"/>
      <color indexed="8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7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/>
    </xf>
    <xf numFmtId="0" fontId="3" fillId="2" borderId="1" applyNumberFormat="1" applyFont="1" applyFill="1" applyBorder="1" applyAlignment="1" applyProtection="0">
      <alignment horizontal="center" vertical="top" wrapText="1"/>
    </xf>
    <xf numFmtId="0" fontId="3" fillId="2" borderId="1" applyNumberFormat="1" applyFont="1" applyFill="1" applyBorder="1" applyAlignment="1" applyProtection="0">
      <alignment vertical="top" wrapText="1"/>
    </xf>
    <xf numFmtId="0" fontId="2" borderId="1" applyNumberFormat="1" applyFont="1" applyFill="0" applyBorder="1" applyAlignment="1" applyProtection="0">
      <alignment horizontal="left" vertical="center" wrapText="1"/>
    </xf>
    <xf numFmtId="0" fontId="2" borderId="1" applyNumberFormat="1" applyFont="1" applyFill="0" applyBorder="1" applyAlignment="1" applyProtection="0">
      <alignment vertical="top" wrapText="1"/>
    </xf>
    <xf numFmtId="60" fontId="2" fillId="3" borderId="1" applyNumberFormat="1" applyFont="1" applyFill="1" applyBorder="1" applyAlignment="1" applyProtection="0">
      <alignment horizontal="center" vertical="center" wrapText="1"/>
    </xf>
    <xf numFmtId="0" fontId="2" borderId="1" applyNumberFormat="1" applyFont="1" applyFill="0" applyBorder="1" applyAlignment="1" applyProtection="0">
      <alignment horizontal="center" vertical="center" wrapText="1"/>
    </xf>
    <xf numFmtId="59" fontId="2" borderId="1" applyNumberFormat="1" applyFont="1" applyFill="0" applyBorder="1" applyAlignment="1" applyProtection="0">
      <alignment horizontal="center" vertical="center" wrapText="1"/>
    </xf>
    <xf numFmtId="2" fontId="2" fillId="3" borderId="1" applyNumberFormat="1" applyFont="1" applyFill="1" applyBorder="1" applyAlignment="1" applyProtection="0">
      <alignment horizontal="center" vertical="center" wrapText="1"/>
    </xf>
    <xf numFmtId="0" fontId="2" fillId="3" borderId="1" applyNumberFormat="1" applyFont="1" applyFill="1" applyBorder="1" applyAlignment="1" applyProtection="0">
      <alignment vertical="top" wrapText="1"/>
    </xf>
    <xf numFmtId="60" fontId="2" borderId="1" applyNumberFormat="1" applyFont="1" applyFill="0" applyBorder="1" applyAlignment="1" applyProtection="0">
      <alignment vertical="top" wrapText="1"/>
    </xf>
    <xf numFmtId="0" fontId="2" fillId="4" borderId="1" applyNumberFormat="1" applyFont="1" applyFill="1" applyBorder="1" applyAlignment="1" applyProtection="0">
      <alignment vertical="top" wrapText="1"/>
    </xf>
    <xf numFmtId="0" fontId="2" fillId="4" borderId="1" applyNumberFormat="1" applyFont="1" applyFill="1" applyBorder="1" applyAlignment="1" applyProtection="0">
      <alignment horizontal="center" vertical="center" wrapText="1"/>
    </xf>
    <xf numFmtId="59" fontId="2" fillId="4" borderId="1" applyNumberFormat="1" applyFont="1" applyFill="1" applyBorder="1" applyAlignment="1" applyProtection="0">
      <alignment horizontal="center" vertical="center" wrapText="1"/>
    </xf>
    <xf numFmtId="60" fontId="2" fillId="4" borderId="1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8b8b8"/>
      <rgbColor rgb="ffffffff"/>
      <rgbColor rgb="ff51a7f9"/>
      <rgbColor rgb="ff6fbf40"/>
      <rgbColor rgb="fffbe02b"/>
      <rgbColor rgb="ffbdc0bf"/>
      <rgbColor rgb="ffffc071"/>
      <rgbColor rgb="fff4f4f4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roundedCorners val="0"/>
  <c:chart>
    <c:title>
      <c:tx>
        <c:rich>
          <a:bodyPr rot="0"/>
          <a:lstStyle/>
          <a:p>
            <a:pPr lvl="0"/>
          </a:p>
        </c:rich>
      </c:tx>
      <c:layout/>
      <c:overlay val="1"/>
    </c:title>
    <c:autoTitleDeleted val="1"/>
    <c:plotArea>
      <c:layout>
        <c:manualLayout>
          <c:layoutTarget val="inner"/>
          <c:xMode val="edge"/>
          <c:yMode val="edge"/>
          <c:x val="0.0989313"/>
          <c:y val="0.101746"/>
          <c:w val="0.863731"/>
          <c:h val="0.647513"/>
        </c:manualLayout>
      </c:layout>
      <c:lineChart>
        <c:grouping val="standard"/>
        <c:varyColors val="0"/>
        <c:ser>
          <c:idx val="0"/>
          <c:order val="0"/>
          <c:tx>
            <c:strRef>
              <c:f>'steer SB'!$G$3</c:f>
              <c:strCache>
                <c:pt idx="0">
                  <c:v>approximate
period/count ps</c:v>
                </c:pt>
              </c:strCache>
            </c:strRef>
          </c:tx>
          <c:spPr>
            <a:solidFill>
              <a:srgbClr val="FFFFFF"/>
            </a:solidFill>
            <a:ln w="50800" cap="flat">
              <a:solidFill>
                <a:srgbClr val="51A7F9"/>
              </a:solidFill>
              <a:prstDash val="solid"/>
              <a:miter lim="400000"/>
            </a:ln>
            <a:effectLst/>
          </c:spPr>
          <c:marker>
            <c:symbol val="circle"/>
            <c:size val="10"/>
            <c:spPr>
              <a:solidFill>
                <a:srgbClr val="FFFFFF"/>
              </a:solidFill>
              <a:ln w="50800" cap="flat">
                <a:solidFill>
                  <a:srgbClr val="51A7F9"/>
                </a:solidFill>
                <a:prstDash val="solid"/>
                <a:miter lim="400000"/>
              </a:ln>
              <a:effectLst/>
            </c:spPr>
          </c:marker>
          <c:dLbls>
            <c:txPr>
              <a:bodyPr/>
              <a:lstStyle/>
              <a:p>
                <a:pPr lvl="0">
                  <a:defRPr b="0" i="0" strike="noStrike" sz="1200" u="none">
                    <a:solidFill>
                      <a:srgbClr val="000000"/>
                    </a:solidFill>
                    <a:effectLst/>
                    <a:latin typeface="Helvetica"/>
                  </a:defRPr>
                </a:pPr>
                <a:r>
                  <a:rPr b="0" i="0" strike="noStrike" sz="1200" u="none">
                    <a:solidFill>
                      <a:srgbClr val="000000"/>
                    </a:solidFill>
                    <a:effectLst/>
                    <a:latin typeface="Helvetica"/>
                  </a:rPr>
                  <a:t/>
                </a: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'steer SB'!$B$5:$B$18</c:f>
              <c:strCache>
                <c:ptCount val="14"/>
                <c:pt idx="0">
                  <c:v>twoD_steer32A.v</c:v>
                </c:pt>
                <c:pt idx="1">
                  <c:v>twoD_steer32B.v</c:v>
                </c:pt>
                <c:pt idx="2">
                  <c:v>twoD_steer32C.v</c:v>
                </c:pt>
                <c:pt idx="3">
                  <c:v>twoD_steer32D1.v</c:v>
                </c:pt>
                <c:pt idx="4">
                  <c:v>twoD_steer32D2.v</c:v>
                </c:pt>
                <c:pt idx="5">
                  <c:v>twoD_steer32D3.v</c:v>
                </c:pt>
                <c:pt idx="6">
                  <c:v>twoD_steer32E.v</c:v>
                </c:pt>
                <c:pt idx="7">
                  <c:v>twoD_steer32F.v</c:v>
                </c:pt>
                <c:pt idx="8">
                  <c:v>twoD_steer32FN.v</c:v>
                </c:pt>
                <c:pt idx="9">
                  <c:v>twoD_steer32G.v</c:v>
                </c:pt>
                <c:pt idx="10">
                  <c:v>twoD_steer32GN.v</c:v>
                </c:pt>
                <c:pt idx="11">
                  <c:v>twoD_steer32K.v</c:v>
                </c:pt>
                <c:pt idx="12">
                  <c:v>twoD_steer32K2.v</c:v>
                </c:pt>
                <c:pt idx="13">
                  <c:v>twoD_steer32K3.v</c:v>
                </c:pt>
              </c:strCache>
            </c:strRef>
          </c:cat>
          <c:val>
            <c:numRef>
              <c:f>'steer SB'!$G$5:$G$18</c:f>
              <c:numCache>
                <c:ptCount val="14"/>
                <c:pt idx="0">
                  <c:v>461.010101</c:v>
                </c:pt>
                <c:pt idx="1">
                  <c:v>421.616162</c:v>
                </c:pt>
                <c:pt idx="2">
                  <c:v>438.585859</c:v>
                </c:pt>
                <c:pt idx="3">
                  <c:v>586.868687</c:v>
                </c:pt>
                <c:pt idx="4">
                  <c:v>513.737374</c:v>
                </c:pt>
                <c:pt idx="5">
                  <c:v>470.000000</c:v>
                </c:pt>
                <c:pt idx="6">
                  <c:v>586.868687</c:v>
                </c:pt>
                <c:pt idx="7">
                  <c:v>613.131313</c:v>
                </c:pt>
                <c:pt idx="8">
                  <c:v>594.646465</c:v>
                </c:pt>
                <c:pt idx="9">
                  <c:v>799.696970</c:v>
                </c:pt>
                <c:pt idx="10">
                  <c:v>780.303030</c:v>
                </c:pt>
                <c:pt idx="11">
                  <c:v>581.818182</c:v>
                </c:pt>
                <c:pt idx="12">
                  <c:v>818.888889</c:v>
                </c:pt>
                <c:pt idx="13">
                  <c:v>812.626263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'steer SB'!$I$3</c:f>
              <c:strCache>
                <c:pt idx="0">
                  <c:v>steering
gates</c:v>
                </c:pt>
              </c:strCache>
            </c:strRef>
          </c:tx>
          <c:spPr>
            <a:solidFill>
              <a:srgbClr val="FFFFFF"/>
            </a:solidFill>
            <a:ln w="50800" cap="flat">
              <a:solidFill>
                <a:srgbClr val="70BF41"/>
              </a:solidFill>
              <a:prstDash val="solid"/>
              <a:miter lim="400000"/>
            </a:ln>
            <a:effectLst/>
          </c:spPr>
          <c:marker>
            <c:symbol val="circle"/>
            <c:size val="10"/>
            <c:spPr>
              <a:solidFill>
                <a:srgbClr val="FFFFFF"/>
              </a:solidFill>
              <a:ln w="50800" cap="flat">
                <a:solidFill>
                  <a:srgbClr val="70BF41"/>
                </a:solidFill>
                <a:prstDash val="solid"/>
                <a:miter lim="400000"/>
              </a:ln>
              <a:effectLst/>
            </c:spPr>
          </c:marker>
          <c:dLbls>
            <c:txPr>
              <a:bodyPr/>
              <a:lstStyle/>
              <a:p>
                <a:pPr lvl="0">
                  <a:defRPr b="0" i="0" strike="noStrike" sz="1200" u="none">
                    <a:solidFill>
                      <a:srgbClr val="000000"/>
                    </a:solidFill>
                    <a:effectLst/>
                    <a:latin typeface="Helvetica"/>
                  </a:defRPr>
                </a:pPr>
                <a:r>
                  <a:rPr b="0" i="0" strike="noStrike" sz="1200" u="none">
                    <a:solidFill>
                      <a:srgbClr val="000000"/>
                    </a:solidFill>
                    <a:effectLst/>
                    <a:latin typeface="Helvetica"/>
                  </a:rPr>
                  <a:t/>
                </a: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'steer SB'!$B$5:$B$18</c:f>
              <c:strCache>
                <c:ptCount val="14"/>
                <c:pt idx="0">
                  <c:v>twoD_steer32A.v</c:v>
                </c:pt>
                <c:pt idx="1">
                  <c:v>twoD_steer32B.v</c:v>
                </c:pt>
                <c:pt idx="2">
                  <c:v>twoD_steer32C.v</c:v>
                </c:pt>
                <c:pt idx="3">
                  <c:v>twoD_steer32D1.v</c:v>
                </c:pt>
                <c:pt idx="4">
                  <c:v>twoD_steer32D2.v</c:v>
                </c:pt>
                <c:pt idx="5">
                  <c:v>twoD_steer32D3.v</c:v>
                </c:pt>
                <c:pt idx="6">
                  <c:v>twoD_steer32E.v</c:v>
                </c:pt>
                <c:pt idx="7">
                  <c:v>twoD_steer32F.v</c:v>
                </c:pt>
                <c:pt idx="8">
                  <c:v>twoD_steer32FN.v</c:v>
                </c:pt>
                <c:pt idx="9">
                  <c:v>twoD_steer32G.v</c:v>
                </c:pt>
                <c:pt idx="10">
                  <c:v>twoD_steer32GN.v</c:v>
                </c:pt>
                <c:pt idx="11">
                  <c:v>twoD_steer32K.v</c:v>
                </c:pt>
                <c:pt idx="12">
                  <c:v>twoD_steer32K2.v</c:v>
                </c:pt>
                <c:pt idx="13">
                  <c:v>twoD_steer32K3.v</c:v>
                </c:pt>
              </c:strCache>
            </c:strRef>
          </c:cat>
          <c:val>
            <c:numRef>
              <c:f>'steer SB'!$I$5:$I$18</c:f>
              <c:numCache>
                <c:ptCount val="14"/>
                <c:pt idx="0">
                  <c:v>217.000000</c:v>
                </c:pt>
                <c:pt idx="1">
                  <c:v>217.000000</c:v>
                </c:pt>
                <c:pt idx="2">
                  <c:v>31.000000</c:v>
                </c:pt>
                <c:pt idx="3">
                  <c:v>31.000000</c:v>
                </c:pt>
                <c:pt idx="4">
                  <c:v>31.000000</c:v>
                </c:pt>
                <c:pt idx="5">
                  <c:v>31.000000</c:v>
                </c:pt>
                <c:pt idx="6">
                  <c:v>31.000000</c:v>
                </c:pt>
                <c:pt idx="7">
                  <c:v>49.000000</c:v>
                </c:pt>
                <c:pt idx="8">
                  <c:v>49.000000</c:v>
                </c:pt>
                <c:pt idx="9">
                  <c:v>31.000000</c:v>
                </c:pt>
                <c:pt idx="10">
                  <c:v>31.000000</c:v>
                </c:pt>
                <c:pt idx="11">
                  <c:v>49.000000</c:v>
                </c:pt>
                <c:pt idx="12">
                  <c:v>49.000000</c:v>
                </c:pt>
                <c:pt idx="13">
                  <c:v>49.000000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'steer SB'!$K$3</c:f>
              <c:strCache>
                <c:pt idx="0">
                  <c:v>steering
transitions</c:v>
                </c:pt>
              </c:strCache>
            </c:strRef>
          </c:tx>
          <c:spPr>
            <a:solidFill>
              <a:srgbClr val="FFFFFF"/>
            </a:solidFill>
            <a:ln w="50800" cap="flat">
              <a:solidFill>
                <a:srgbClr val="FBE12B"/>
              </a:solidFill>
              <a:prstDash val="solid"/>
              <a:miter lim="400000"/>
            </a:ln>
            <a:effectLst/>
          </c:spPr>
          <c:marker>
            <c:symbol val="circle"/>
            <c:size val="10"/>
            <c:spPr>
              <a:solidFill>
                <a:srgbClr val="FFFFFF"/>
              </a:solidFill>
              <a:ln w="50800" cap="flat">
                <a:solidFill>
                  <a:srgbClr val="FBE12B"/>
                </a:solidFill>
                <a:prstDash val="solid"/>
                <a:miter lim="400000"/>
              </a:ln>
              <a:effectLst/>
            </c:spPr>
          </c:marker>
          <c:dLbls>
            <c:txPr>
              <a:bodyPr/>
              <a:lstStyle/>
              <a:p>
                <a:pPr lvl="0">
                  <a:defRPr b="0" i="0" strike="noStrike" sz="1200" u="none">
                    <a:solidFill>
                      <a:srgbClr val="000000"/>
                    </a:solidFill>
                    <a:effectLst/>
                    <a:latin typeface="Helvetica"/>
                  </a:defRPr>
                </a:pPr>
                <a:r>
                  <a:rPr b="0" i="0" strike="noStrike" sz="1200" u="none">
                    <a:solidFill>
                      <a:srgbClr val="000000"/>
                    </a:solidFill>
                    <a:effectLst/>
                    <a:latin typeface="Helvetica"/>
                  </a:rPr>
                  <a:t/>
                </a: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'steer SB'!$B$5:$B$18</c:f>
              <c:strCache>
                <c:ptCount val="14"/>
                <c:pt idx="0">
                  <c:v>twoD_steer32A.v</c:v>
                </c:pt>
                <c:pt idx="1">
                  <c:v>twoD_steer32B.v</c:v>
                </c:pt>
                <c:pt idx="2">
                  <c:v>twoD_steer32C.v</c:v>
                </c:pt>
                <c:pt idx="3">
                  <c:v>twoD_steer32D1.v</c:v>
                </c:pt>
                <c:pt idx="4">
                  <c:v>twoD_steer32D2.v</c:v>
                </c:pt>
                <c:pt idx="5">
                  <c:v>twoD_steer32D3.v</c:v>
                </c:pt>
                <c:pt idx="6">
                  <c:v>twoD_steer32E.v</c:v>
                </c:pt>
                <c:pt idx="7">
                  <c:v>twoD_steer32F.v</c:v>
                </c:pt>
                <c:pt idx="8">
                  <c:v>twoD_steer32FN.v</c:v>
                </c:pt>
                <c:pt idx="9">
                  <c:v>twoD_steer32G.v</c:v>
                </c:pt>
                <c:pt idx="10">
                  <c:v>twoD_steer32GN.v</c:v>
                </c:pt>
                <c:pt idx="11">
                  <c:v>twoD_steer32K.v</c:v>
                </c:pt>
                <c:pt idx="12">
                  <c:v>twoD_steer32K2.v</c:v>
                </c:pt>
                <c:pt idx="13">
                  <c:v>twoD_steer32K3.v</c:v>
                </c:pt>
              </c:strCache>
            </c:strRef>
          </c:cat>
          <c:val>
            <c:numRef>
              <c:f>'steer SB'!$K$5:$K$18</c:f>
              <c:numCache>
                <c:ptCount val="14"/>
                <c:pt idx="0">
                  <c:v>124.000000</c:v>
                </c:pt>
                <c:pt idx="1">
                  <c:v>124.000000</c:v>
                </c:pt>
                <c:pt idx="2">
                  <c:v>31.000000</c:v>
                </c:pt>
                <c:pt idx="3">
                  <c:v>31.000000</c:v>
                </c:pt>
                <c:pt idx="4">
                  <c:v>31.000000</c:v>
                </c:pt>
                <c:pt idx="5">
                  <c:v>31.000000</c:v>
                </c:pt>
                <c:pt idx="6">
                  <c:v>31.000000</c:v>
                </c:pt>
                <c:pt idx="7">
                  <c:v>40.000000</c:v>
                </c:pt>
                <c:pt idx="8">
                  <c:v>40.000000</c:v>
                </c:pt>
                <c:pt idx="9">
                  <c:v>31.000000</c:v>
                </c:pt>
                <c:pt idx="10">
                  <c:v>31.000000</c:v>
                </c:pt>
                <c:pt idx="11">
                  <c:v>40.000000</c:v>
                </c:pt>
                <c:pt idx="12">
                  <c:v>40.000000</c:v>
                </c:pt>
                <c:pt idx="13">
                  <c:v>40.000000</c:v>
                </c:pt>
              </c:numCache>
            </c:numRef>
          </c:val>
          <c:smooth val="0"/>
        </c:ser>
        <c:marker val="1"/>
        <c:axId val="0"/>
        <c:axId val="1"/>
      </c:lineChart>
      <c:catAx>
        <c:axId val="0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540000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Helvetica"/>
              </a:defRPr>
            </a:pPr>
          </a:p>
        </c:txPr>
        <c:crossAx val="1"/>
        <c:crosses val="autoZero"/>
        <c:auto val="1"/>
        <c:lblAlgn val="ctr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.0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 lvl="0">
              <a:defRPr b="0" i="0" strike="noStrike" sz="1000" u="none">
                <a:solidFill>
                  <a:srgbClr val="000000"/>
                </a:solidFill>
                <a:effectLst/>
                <a:latin typeface="Helvetica"/>
              </a:defRPr>
            </a:pPr>
          </a:p>
        </c:txPr>
        <c:crossAx val="0"/>
        <c:crosses val="autoZero"/>
        <c:crossBetween val="midCat"/>
        <c:majorUnit val="225"/>
        <c:minorUnit val="112.5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11357"/>
          <c:y val="0.005"/>
          <c:w val="0.988643"/>
          <c:h val="0.0767609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/>
        <a:lstStyle/>
        <a:p>
          <a:pPr lvl="0">
            <a:defRPr b="0" i="0" strike="noStrike" sz="1000" u="none">
              <a:solidFill>
                <a:srgbClr val="000000"/>
              </a:solidFill>
              <a:effectLst/>
              <a:latin typeface="Helvetica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0</xdr:colOff>
      <xdr:row>21</xdr:row>
      <xdr:rowOff>50800</xdr:rowOff>
    </xdr:from>
    <xdr:to>
      <xdr:col>4</xdr:col>
      <xdr:colOff>43353</xdr:colOff>
      <xdr:row>41</xdr:row>
      <xdr:rowOff>221964</xdr:rowOff>
    </xdr:to>
    <xdr:graphicFrame>
      <xdr:nvGraphicFramePr>
        <xdr:cNvPr id="2" name="Chart 2"/>
        <xdr:cNvGraphicFramePr/>
      </xdr:nvGraphicFramePr>
      <xdr:xfrm>
        <a:off x="0" y="7831678"/>
        <a:ext cx="4624521" cy="4743166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B3:M18"/>
  <sheetViews>
    <sheetView workbookViewId="0" showGridLines="0" defaultGridColor="1">
      <pane topLeftCell="C4" xSplit="2" ySplit="3" activePane="bottomRight" state="frozenSplit"/>
    </sheetView>
  </sheetViews>
  <sheetFormatPr defaultColWidth="12.25" defaultRowHeight="18" customHeight="1" outlineLevelRow="0" outlineLevelCol="0"/>
  <cols>
    <col min="1" max="1" width="0.25" style="1" customWidth="1"/>
    <col min="2" max="2" width="15.1562" style="1" customWidth="1"/>
    <col min="3" max="3" width="17.4609" style="1" customWidth="1"/>
    <col min="4" max="4" width="12.25" style="1" customWidth="1"/>
    <col min="5" max="5" width="12.25" style="1" customWidth="1"/>
    <col min="6" max="6" width="12.25" style="1" customWidth="1"/>
    <col min="7" max="7" width="12.25" style="1" customWidth="1"/>
    <col min="8" max="8" width="12.25" style="1" customWidth="1"/>
    <col min="9" max="9" width="12.25" style="1" customWidth="1"/>
    <col min="10" max="10" width="12.25" style="1" customWidth="1"/>
    <col min="11" max="11" width="12.25" style="1" customWidth="1"/>
    <col min="12" max="12" width="12.25" style="1" customWidth="1"/>
    <col min="13" max="13" width="12.25" style="1" customWidth="1"/>
    <col min="14" max="256" width="12.25" style="1" customWidth="1"/>
  </cols>
  <sheetData>
    <row r="1" ht="30" customHeight="1"/>
    <row r="2">
      <c r="B2" t="s" s="2">
        <v>1</v>
      </c>
      <c r="C2"/>
      <c r="D2"/>
      <c r="E2"/>
      <c r="F2"/>
      <c r="G2"/>
      <c r="H2"/>
      <c r="I2"/>
      <c r="J2"/>
      <c r="K2"/>
      <c r="L2"/>
      <c r="M2"/>
    </row>
    <row r="3" ht="32.55" customHeight="1">
      <c r="B3" t="s" s="3">
        <v>2</v>
      </c>
      <c r="C3" t="s" s="4">
        <v>3</v>
      </c>
      <c r="D3" t="s" s="3">
        <v>4</v>
      </c>
      <c r="E3" t="s" s="3">
        <v>5</v>
      </c>
      <c r="F3" t="s" s="3">
        <v>6</v>
      </c>
      <c r="G3" t="s" s="3">
        <v>7</v>
      </c>
      <c r="H3" t="s" s="3">
        <v>8</v>
      </c>
      <c r="I3" t="s" s="3">
        <v>9</v>
      </c>
      <c r="J3" t="s" s="3">
        <v>10</v>
      </c>
      <c r="K3" t="s" s="3">
        <v>11</v>
      </c>
      <c r="L3" t="s" s="3">
        <v>12</v>
      </c>
      <c r="M3" t="s" s="3">
        <v>13</v>
      </c>
    </row>
    <row r="4" ht="32.55" customHeight="1">
      <c r="B4" t="s" s="5">
        <v>14</v>
      </c>
      <c r="C4" t="s" s="6">
        <v>15</v>
      </c>
      <c r="D4" s="7">
        <f>M4/10</f>
        <v>0.6333333333333334</v>
      </c>
      <c r="E4" s="8">
        <v>10000</v>
      </c>
      <c r="F4" s="8">
        <v>72700</v>
      </c>
      <c r="G4" s="9">
        <f>(F4-E4)/99</f>
        <v>633.3333333333334</v>
      </c>
      <c r="H4" s="10">
        <f>1000/G4</f>
        <v>1.578947368421052</v>
      </c>
      <c r="I4" s="6">
        <v>5</v>
      </c>
      <c r="J4" s="11">
        <f>I4/H4</f>
        <v>3.166666666666667</v>
      </c>
      <c r="K4" s="6">
        <v>5</v>
      </c>
      <c r="L4" s="11">
        <f>K4/H4</f>
        <v>3.166666666666667</v>
      </c>
      <c r="M4" s="12">
        <f>(I4+K4)/H4</f>
        <v>6.333333333333334</v>
      </c>
    </row>
    <row r="5" ht="32.35" customHeight="1">
      <c r="B5" t="s" s="5">
        <v>16</v>
      </c>
      <c r="C5" t="s" s="13">
        <v>17</v>
      </c>
      <c r="D5" s="7">
        <f>M5/10</f>
        <v>15.72044444444444</v>
      </c>
      <c r="E5" s="14">
        <v>10000</v>
      </c>
      <c r="F5" s="14">
        <v>55640</v>
      </c>
      <c r="G5" s="15">
        <f>(F5-E5)/99</f>
        <v>461.010101010101</v>
      </c>
      <c r="H5" s="10">
        <f>1000/G5</f>
        <v>2.169149868536372</v>
      </c>
      <c r="I5" s="13">
        <f t="shared" si="9" ref="I5:I6">(4+3)*31</f>
        <v>217</v>
      </c>
      <c r="J5" s="11">
        <f>I5/H5</f>
        <v>100.0391919191919</v>
      </c>
      <c r="K5" s="13">
        <f t="shared" si="11" ref="K5:K6">4*31</f>
        <v>124</v>
      </c>
      <c r="L5" s="11">
        <f>K5/H5</f>
        <v>57.16525252525252</v>
      </c>
      <c r="M5" s="16">
        <f>(I5+K5)/H5</f>
        <v>157.2044444444444</v>
      </c>
    </row>
    <row r="6" ht="32.35" customHeight="1">
      <c r="B6" t="s" s="5">
        <v>18</v>
      </c>
      <c r="C6" t="s" s="6">
        <v>19</v>
      </c>
      <c r="D6" s="7">
        <f>M6/10</f>
        <v>14.37711111111111</v>
      </c>
      <c r="E6" s="8">
        <v>10000</v>
      </c>
      <c r="F6" s="8">
        <v>51740</v>
      </c>
      <c r="G6" s="9">
        <f>(F6-E6)/99</f>
        <v>421.6161616161616</v>
      </c>
      <c r="H6" s="10">
        <f>1000/G6</f>
        <v>2.371825586966938</v>
      </c>
      <c r="I6" s="6">
        <f t="shared" si="9"/>
        <v>217</v>
      </c>
      <c r="J6" s="11">
        <f>I6/H6</f>
        <v>91.49070707070706</v>
      </c>
      <c r="K6" s="6">
        <f t="shared" si="11"/>
        <v>124</v>
      </c>
      <c r="L6" s="11">
        <f>K6/H6</f>
        <v>52.28040404040404</v>
      </c>
      <c r="M6" s="12">
        <f>(I6+K6)/H6</f>
        <v>143.7711111111111</v>
      </c>
    </row>
    <row r="7" ht="32.35" customHeight="1">
      <c r="B7" t="s" s="5">
        <v>20</v>
      </c>
      <c r="C7" t="s" s="13">
        <v>21</v>
      </c>
      <c r="D7" s="7">
        <f>M7/10</f>
        <v>2.719232323232323</v>
      </c>
      <c r="E7" s="14">
        <v>10000</v>
      </c>
      <c r="F7" s="14">
        <v>53420</v>
      </c>
      <c r="G7" s="15">
        <f>(F7-E7)/99</f>
        <v>438.5858585858586</v>
      </c>
      <c r="H7" s="10">
        <f>1000/G7</f>
        <v>2.28005527406725</v>
      </c>
      <c r="I7" s="13">
        <f t="shared" si="25" ref="I7:K15">1*31</f>
        <v>31</v>
      </c>
      <c r="J7" s="11">
        <f>I7/H7</f>
        <v>13.59616161616162</v>
      </c>
      <c r="K7" s="13">
        <f t="shared" si="25"/>
        <v>31</v>
      </c>
      <c r="L7" s="11">
        <f>K7/H7</f>
        <v>13.59616161616162</v>
      </c>
      <c r="M7" s="16">
        <f>(I7+K7)/H7</f>
        <v>27.19232323232323</v>
      </c>
    </row>
    <row r="8" ht="32.35" customHeight="1">
      <c r="B8" t="s" s="5">
        <v>22</v>
      </c>
      <c r="C8" t="s" s="6">
        <v>23</v>
      </c>
      <c r="D8" s="7">
        <f>M8/10</f>
        <v>3.638585858585858</v>
      </c>
      <c r="E8" s="8">
        <v>10000</v>
      </c>
      <c r="F8" s="8">
        <v>68100</v>
      </c>
      <c r="G8" s="9">
        <f>(F8-E8)/99</f>
        <v>586.8686868686868</v>
      </c>
      <c r="H8" s="10">
        <f>1000/G8</f>
        <v>1.703958691910499</v>
      </c>
      <c r="I8" s="6">
        <f t="shared" si="25"/>
        <v>31</v>
      </c>
      <c r="J8" s="11">
        <f>I8/H8</f>
        <v>18.19292929292929</v>
      </c>
      <c r="K8" s="6">
        <f t="shared" si="25"/>
        <v>31</v>
      </c>
      <c r="L8" s="11">
        <f>K8/H8</f>
        <v>18.19292929292929</v>
      </c>
      <c r="M8" s="12">
        <f>(I8+K8)/H8</f>
        <v>36.38585858585859</v>
      </c>
    </row>
    <row r="9" ht="32.35" customHeight="1">
      <c r="B9" t="s" s="5">
        <v>24</v>
      </c>
      <c r="C9" t="s" s="13">
        <v>25</v>
      </c>
      <c r="D9" s="7">
        <f>M9/10</f>
        <v>3.185171717171717</v>
      </c>
      <c r="E9" s="14">
        <v>10000</v>
      </c>
      <c r="F9" s="14">
        <v>60860</v>
      </c>
      <c r="G9" s="15">
        <f>(F9-E9)/99</f>
        <v>513.7373737373738</v>
      </c>
      <c r="H9" s="10">
        <f>1000/G9</f>
        <v>1.946519858434919</v>
      </c>
      <c r="I9" s="13">
        <f t="shared" si="25"/>
        <v>31</v>
      </c>
      <c r="J9" s="11">
        <f>I9/H9</f>
        <v>15.92585858585859</v>
      </c>
      <c r="K9" s="13">
        <f t="shared" si="25"/>
        <v>31</v>
      </c>
      <c r="L9" s="11">
        <f>K9/H9</f>
        <v>15.92585858585859</v>
      </c>
      <c r="M9" s="16">
        <f>(I9+K9)/H9</f>
        <v>31.85171717171717</v>
      </c>
    </row>
    <row r="10" ht="32.35" customHeight="1">
      <c r="B10" t="s" s="5">
        <v>26</v>
      </c>
      <c r="C10" t="s" s="6">
        <v>27</v>
      </c>
      <c r="D10" s="7">
        <f>M10/10</f>
        <v>2.914</v>
      </c>
      <c r="E10" s="8">
        <v>10000</v>
      </c>
      <c r="F10" s="8">
        <v>56530</v>
      </c>
      <c r="G10" s="9">
        <f>(F10-E10)/99</f>
        <v>470</v>
      </c>
      <c r="H10" s="10">
        <f>1000/G10</f>
        <v>2.127659574468085</v>
      </c>
      <c r="I10" s="6">
        <f t="shared" si="25"/>
        <v>31</v>
      </c>
      <c r="J10" s="11">
        <f>I10/H10</f>
        <v>14.57</v>
      </c>
      <c r="K10" s="6">
        <f t="shared" si="25"/>
        <v>31</v>
      </c>
      <c r="L10" s="11">
        <f>K10/H10</f>
        <v>14.57</v>
      </c>
      <c r="M10" s="12">
        <f>(I10+K10)/H10</f>
        <v>29.14</v>
      </c>
    </row>
    <row r="11" ht="20.35" customHeight="1">
      <c r="B11" t="s" s="5">
        <v>28</v>
      </c>
      <c r="C11" t="s" s="13">
        <v>29</v>
      </c>
      <c r="D11" s="7">
        <f>M11/10</f>
        <v>3.638585858585858</v>
      </c>
      <c r="E11" s="14">
        <v>10000</v>
      </c>
      <c r="F11" s="14">
        <v>68100</v>
      </c>
      <c r="G11" s="15">
        <f>(F11-E11)/99</f>
        <v>586.8686868686868</v>
      </c>
      <c r="H11" s="10">
        <f>1000/G11</f>
        <v>1.703958691910499</v>
      </c>
      <c r="I11" s="13">
        <f t="shared" si="25"/>
        <v>31</v>
      </c>
      <c r="J11" s="11">
        <f>I11/H11</f>
        <v>18.19292929292929</v>
      </c>
      <c r="K11" s="13">
        <f t="shared" si="25"/>
        <v>31</v>
      </c>
      <c r="L11" s="11">
        <f>K11/H11</f>
        <v>18.19292929292929</v>
      </c>
      <c r="M11" s="16">
        <f>(I11+K11)/H11</f>
        <v>36.38585858585859</v>
      </c>
    </row>
    <row r="12" ht="44.35" customHeight="1">
      <c r="B12" t="s" s="5">
        <v>30</v>
      </c>
      <c r="C12" t="s" s="6">
        <v>31</v>
      </c>
      <c r="D12" s="7">
        <f>M12/10</f>
        <v>5.456868686868687</v>
      </c>
      <c r="E12" s="8">
        <v>10000</v>
      </c>
      <c r="F12" s="8">
        <v>70700</v>
      </c>
      <c r="G12" s="9">
        <f>(F12-E12)/99</f>
        <v>613.1313131313132</v>
      </c>
      <c r="H12" s="10">
        <f>1000/G12</f>
        <v>1.630971993410214</v>
      </c>
      <c r="I12" s="6">
        <v>49</v>
      </c>
      <c r="J12" s="11">
        <f>I12/H12</f>
        <v>30.04343434343435</v>
      </c>
      <c r="K12" s="6">
        <f t="shared" si="66" ref="K12:K18">1*31+3*3</f>
        <v>40</v>
      </c>
      <c r="L12" s="11">
        <f>K12/H12</f>
        <v>24.52525252525253</v>
      </c>
      <c r="M12" s="12">
        <f>(I12+K12)/H12</f>
        <v>54.56868686868687</v>
      </c>
    </row>
    <row r="13" ht="43" customHeight="1">
      <c r="B13" t="s" s="5">
        <v>32</v>
      </c>
      <c r="C13" t="s" s="13">
        <v>33</v>
      </c>
      <c r="D13" s="7">
        <f>M13/10</f>
        <v>5.292353535353536</v>
      </c>
      <c r="E13" s="14">
        <v>10000</v>
      </c>
      <c r="F13" s="14">
        <v>68870</v>
      </c>
      <c r="G13" s="15">
        <f>(F13-E13)/99</f>
        <v>594.6464646464647</v>
      </c>
      <c r="H13" s="10">
        <f>1000/G13</f>
        <v>1.68167147953117</v>
      </c>
      <c r="I13" s="13">
        <f>1*31+18</f>
        <v>49</v>
      </c>
      <c r="J13" s="11">
        <f>I13/H13</f>
        <v>29.13767676767677</v>
      </c>
      <c r="K13" s="13">
        <f t="shared" si="66"/>
        <v>40</v>
      </c>
      <c r="L13" s="11">
        <f>K13/H13</f>
        <v>23.78585858585859</v>
      </c>
      <c r="M13" s="16">
        <f>(I13+K13)/H13</f>
        <v>52.92353535353536</v>
      </c>
    </row>
    <row r="14" ht="32.35" customHeight="1">
      <c r="B14" t="s" s="5">
        <v>34</v>
      </c>
      <c r="C14" t="s" s="6">
        <v>35</v>
      </c>
      <c r="D14" s="7">
        <f>M14/10</f>
        <v>4.958121212121212</v>
      </c>
      <c r="E14" s="8">
        <v>10000</v>
      </c>
      <c r="F14" s="8">
        <v>89170</v>
      </c>
      <c r="G14" s="9">
        <f>(F14-E14)/99</f>
        <v>799.6969696969697</v>
      </c>
      <c r="H14" s="10">
        <f>1000/G14</f>
        <v>1.250473664266768</v>
      </c>
      <c r="I14" s="6">
        <f t="shared" si="25"/>
        <v>31</v>
      </c>
      <c r="J14" s="11">
        <f>I14/H14</f>
        <v>24.79060606060606</v>
      </c>
      <c r="K14" s="6">
        <f t="shared" si="25"/>
        <v>31</v>
      </c>
      <c r="L14" s="11">
        <f>K14/H14</f>
        <v>24.79060606060606</v>
      </c>
      <c r="M14" s="12">
        <f>(I14+K14)/H14</f>
        <v>49.58121212121213</v>
      </c>
    </row>
    <row r="15" ht="32.35" customHeight="1">
      <c r="B15" t="s" s="5">
        <v>36</v>
      </c>
      <c r="C15" t="s" s="13">
        <v>37</v>
      </c>
      <c r="D15" s="7">
        <f>M15/10</f>
        <v>4.837878787878788</v>
      </c>
      <c r="E15" s="14">
        <v>10000</v>
      </c>
      <c r="F15" s="14">
        <v>87250</v>
      </c>
      <c r="G15" s="15">
        <f>(F15-E15)/99</f>
        <v>780.3030303030303</v>
      </c>
      <c r="H15" s="10">
        <f>1000/G15</f>
        <v>1.281553398058253</v>
      </c>
      <c r="I15" s="13">
        <f t="shared" si="25"/>
        <v>31</v>
      </c>
      <c r="J15" s="11">
        <f>I15/H15</f>
        <v>24.18939393939394</v>
      </c>
      <c r="K15" s="13">
        <f t="shared" si="25"/>
        <v>31</v>
      </c>
      <c r="L15" s="11">
        <f>K15/H15</f>
        <v>24.18939393939394</v>
      </c>
      <c r="M15" s="16">
        <f>(I15+K15)/H15</f>
        <v>48.37878787878788</v>
      </c>
    </row>
    <row r="16" ht="32.35" customHeight="1">
      <c r="B16" t="s" s="5">
        <v>38</v>
      </c>
      <c r="C16" t="s" s="6">
        <v>39</v>
      </c>
      <c r="D16" s="7">
        <f>M16/10</f>
        <v>5.178181818181819</v>
      </c>
      <c r="E16" s="8">
        <v>10000</v>
      </c>
      <c r="F16" s="8">
        <v>67600</v>
      </c>
      <c r="G16" s="9">
        <f>(F16-E16)/99</f>
        <v>581.8181818181819</v>
      </c>
      <c r="H16" s="10">
        <f>1000/G16</f>
        <v>1.71875</v>
      </c>
      <c r="I16" s="6">
        <v>49</v>
      </c>
      <c r="J16" s="11">
        <f>I16/H16</f>
        <v>28.50909090909091</v>
      </c>
      <c r="K16" s="6">
        <f t="shared" si="66"/>
        <v>40</v>
      </c>
      <c r="L16" s="11">
        <f>K16/H16</f>
        <v>23.27272727272728</v>
      </c>
      <c r="M16" s="12">
        <f>(I16+K16)/H16</f>
        <v>51.78181818181819</v>
      </c>
    </row>
    <row r="17" ht="32.35" customHeight="1">
      <c r="B17" t="s" s="5">
        <v>40</v>
      </c>
      <c r="C17" t="s" s="13">
        <v>41</v>
      </c>
      <c r="D17" s="7">
        <f>M17/10</f>
        <v>7.288111111111111</v>
      </c>
      <c r="E17" s="14">
        <v>10000</v>
      </c>
      <c r="F17" s="14">
        <v>91070</v>
      </c>
      <c r="G17" s="15">
        <f>(F17-E17)/99</f>
        <v>818.8888888888889</v>
      </c>
      <c r="H17" s="10">
        <f>1000/G17</f>
        <v>1.221166892808684</v>
      </c>
      <c r="I17" s="13">
        <v>49</v>
      </c>
      <c r="J17" s="11">
        <f>I17/H17</f>
        <v>40.12555555555556</v>
      </c>
      <c r="K17" s="13">
        <f t="shared" si="66"/>
        <v>40</v>
      </c>
      <c r="L17" s="11">
        <f>K17/H17</f>
        <v>32.75555555555555</v>
      </c>
      <c r="M17" s="16">
        <f>(I17+K17)/H17</f>
        <v>72.88111111111111</v>
      </c>
    </row>
    <row r="18" ht="32.35" customHeight="1">
      <c r="B18" t="s" s="5">
        <v>42</v>
      </c>
      <c r="C18" t="s" s="6">
        <v>43</v>
      </c>
      <c r="D18" s="7">
        <f>M18/10</f>
        <v>7.232373737373737</v>
      </c>
      <c r="E18" s="8">
        <v>10000</v>
      </c>
      <c r="F18" s="8">
        <v>90450</v>
      </c>
      <c r="G18" s="9">
        <f>(F18-E18)/99</f>
        <v>812.6262626262626</v>
      </c>
      <c r="H18" s="10">
        <f>1000/G18</f>
        <v>1.230577998756992</v>
      </c>
      <c r="I18" s="6">
        <v>49</v>
      </c>
      <c r="J18" s="11">
        <f>I18/H18</f>
        <v>39.81868686868687</v>
      </c>
      <c r="K18" s="6">
        <f t="shared" si="66"/>
        <v>40</v>
      </c>
      <c r="L18" s="11">
        <f>K18/H18</f>
        <v>32.50505050505051</v>
      </c>
      <c r="M18" s="12">
        <f>(I18+K18)/H18</f>
        <v>72.32373737373737</v>
      </c>
    </row>
  </sheetData>
  <mergeCells count="1">
    <mergeCell ref="B2:M2"/>
  </mergeCells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